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5" windowWidth="15360" windowHeight="8265" activeTab="0"/>
  </bookViews>
  <sheets>
    <sheet name="Tabell 2009-2010" sheetId="1" r:id="rId1"/>
  </sheets>
  <definedNames>
    <definedName name="_xlnm.Print_Area" localSheetId="0">'Tabell 2009-2010'!$A$1:$O$14</definedName>
  </definedNames>
  <calcPr fullCalcOnLoad="1"/>
</workbook>
</file>

<file path=xl/sharedStrings.xml><?xml version="1.0" encoding="utf-8"?>
<sst xmlns="http://schemas.openxmlformats.org/spreadsheetml/2006/main" count="40" uniqueCount="35">
  <si>
    <t xml:space="preserve"> </t>
  </si>
  <si>
    <t>Vågan 1</t>
  </si>
  <si>
    <t>Vågan 2</t>
  </si>
  <si>
    <t>Narvik 1</t>
  </si>
  <si>
    <t>Narvik 2</t>
  </si>
  <si>
    <t>Narvik 3</t>
  </si>
  <si>
    <t>Vågan 3</t>
  </si>
  <si>
    <t>Vågan 4</t>
  </si>
  <si>
    <t>Blue Strike 1</t>
  </si>
  <si>
    <t>Blue Strike 2</t>
  </si>
  <si>
    <t>Bodø</t>
  </si>
  <si>
    <t>Left Hookers</t>
  </si>
  <si>
    <t>Narvik 4</t>
  </si>
  <si>
    <t>Narvik 5</t>
  </si>
  <si>
    <t>Narvik 6</t>
  </si>
  <si>
    <t>Supertalentene</t>
  </si>
  <si>
    <t>K</t>
  </si>
  <si>
    <t>S</t>
  </si>
  <si>
    <t>U</t>
  </si>
  <si>
    <t>T</t>
  </si>
  <si>
    <t>PINNER</t>
  </si>
  <si>
    <t>SNITT</t>
  </si>
  <si>
    <t>POENG</t>
  </si>
  <si>
    <t>LAG</t>
  </si>
  <si>
    <t>Høyeste serie</t>
  </si>
  <si>
    <t>Pinner</t>
  </si>
  <si>
    <t>Høyeste kampresultat</t>
  </si>
  <si>
    <t>Høyeste 5-serie</t>
  </si>
  <si>
    <t>Vågan</t>
  </si>
  <si>
    <t>Høyeste omgang (2 serier)</t>
  </si>
  <si>
    <t>Lokalliga 2009/2010 - Uke 7</t>
  </si>
  <si>
    <t>Stian Karlsen</t>
  </si>
  <si>
    <t>Narvik</t>
  </si>
  <si>
    <t>Christer Jakobsen</t>
  </si>
  <si>
    <t>Vågan 2, Christer Jakobsen &amp; Simen Jensen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</si>
</sst>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22"/>
      <color indexed="8"/>
      <name val="Times New Roman"/>
      <family val="1"/>
    </font>
    <font>
      <sz val="22"/>
      <name val="Times New Roman"/>
      <family val="1"/>
    </font>
    <font>
      <b/>
      <sz val="22"/>
      <color indexed="8"/>
      <name val="Times New Roman"/>
      <family val="1"/>
    </font>
    <font>
      <b/>
      <i/>
      <sz val="34"/>
      <color indexed="10"/>
      <name val="Times New Roman"/>
      <family val="1"/>
    </font>
    <font>
      <b/>
      <i/>
      <sz val="30"/>
      <color indexed="10"/>
      <name val="Times New Roman"/>
      <family val="1"/>
    </font>
    <font>
      <sz val="18"/>
      <name val="Times New Roman"/>
      <family val="1"/>
    </font>
    <font>
      <sz val="21"/>
      <name val="Times New Roman"/>
      <family val="1"/>
    </font>
    <font>
      <sz val="21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12"/>
      <name val="Times New Roman"/>
      <family val="1"/>
    </font>
    <font>
      <b/>
      <i/>
      <sz val="20"/>
      <color indexed="8"/>
      <name val="Times New Roman"/>
      <family val="1"/>
    </font>
    <font>
      <b/>
      <i/>
      <sz val="20"/>
      <name val="Times New Roman"/>
      <family val="1"/>
    </font>
    <font>
      <sz val="16"/>
      <color indexed="8"/>
      <name val="Times New Roman"/>
      <family val="1"/>
    </font>
    <font>
      <b/>
      <i/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0" borderId="2" applyNumberFormat="0" applyFill="0" applyAlignment="0" applyProtection="0"/>
    <xf numFmtId="0" fontId="50" fillId="24" borderId="3" applyNumberFormat="0" applyAlignment="0" applyProtection="0"/>
    <xf numFmtId="0" fontId="0" fillId="25" borderId="4" applyNumberFormat="0" applyFont="0" applyAlignment="0" applyProtection="0"/>
    <xf numFmtId="0" fontId="51" fillId="26" borderId="0" applyNumberFormat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0" borderId="9" applyNumberFormat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3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/>
    </xf>
    <xf numFmtId="0" fontId="7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right"/>
    </xf>
    <xf numFmtId="0" fontId="11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right" vertical="center"/>
    </xf>
    <xf numFmtId="0" fontId="10" fillId="33" borderId="0" xfId="0" applyFont="1" applyFill="1" applyBorder="1" applyAlignment="1">
      <alignment/>
    </xf>
    <xf numFmtId="172" fontId="10" fillId="33" borderId="0" xfId="0" applyNumberFormat="1" applyFont="1" applyFill="1" applyBorder="1" applyAlignment="1">
      <alignment horizontal="right" vertical="center"/>
    </xf>
    <xf numFmtId="0" fontId="12" fillId="33" borderId="1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172" fontId="10" fillId="33" borderId="0" xfId="0" applyNumberFormat="1" applyFont="1" applyFill="1" applyBorder="1" applyAlignment="1">
      <alignment horizontal="right"/>
    </xf>
    <xf numFmtId="0" fontId="11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right"/>
    </xf>
    <xf numFmtId="172" fontId="10" fillId="33" borderId="10" xfId="0" applyNumberFormat="1" applyFont="1" applyFill="1" applyBorder="1" applyAlignment="1">
      <alignment horizontal="right" vertical="center"/>
    </xf>
    <xf numFmtId="172" fontId="10" fillId="33" borderId="10" xfId="0" applyNumberFormat="1" applyFont="1" applyFill="1" applyBorder="1" applyAlignment="1">
      <alignment horizontal="right"/>
    </xf>
    <xf numFmtId="0" fontId="17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6" fillId="33" borderId="10" xfId="0" applyFont="1" applyFill="1" applyBorder="1" applyAlignment="1">
      <alignment/>
    </xf>
    <xf numFmtId="0" fontId="7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1" fillId="33" borderId="1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/>
    </xf>
    <xf numFmtId="0" fontId="22" fillId="33" borderId="0" xfId="0" applyFont="1" applyFill="1" applyBorder="1" applyAlignment="1">
      <alignment/>
    </xf>
    <xf numFmtId="0" fontId="22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/>
    </xf>
    <xf numFmtId="0" fontId="20" fillId="33" borderId="12" xfId="0" applyFont="1" applyFill="1" applyBorder="1" applyAlignment="1">
      <alignment horizontal="center"/>
    </xf>
    <xf numFmtId="0" fontId="23" fillId="33" borderId="12" xfId="0" applyFont="1" applyFill="1" applyBorder="1" applyAlignment="1">
      <alignment/>
    </xf>
    <xf numFmtId="0" fontId="24" fillId="33" borderId="13" xfId="0" applyFont="1" applyFill="1" applyBorder="1" applyAlignment="1">
      <alignment/>
    </xf>
    <xf numFmtId="0" fontId="0" fillId="33" borderId="0" xfId="0" applyFill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8" fillId="33" borderId="0" xfId="0" applyFont="1" applyFill="1" applyAlignment="1">
      <alignment horizontal="right"/>
    </xf>
    <xf numFmtId="0" fontId="0" fillId="33" borderId="0" xfId="0" applyFill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20</xdr:row>
      <xdr:rowOff>85725</xdr:rowOff>
    </xdr:from>
    <xdr:to>
      <xdr:col>8</xdr:col>
      <xdr:colOff>314325</xdr:colOff>
      <xdr:row>22</xdr:row>
      <xdr:rowOff>161925</xdr:rowOff>
    </xdr:to>
    <xdr:sp macro="[0]!SorterAvdA">
      <xdr:nvSpPr>
        <xdr:cNvPr id="1" name="Oval 1"/>
        <xdr:cNvSpPr>
          <a:spLocks/>
        </xdr:cNvSpPr>
      </xdr:nvSpPr>
      <xdr:spPr>
        <a:xfrm>
          <a:off x="3305175" y="6829425"/>
          <a:ext cx="838200" cy="428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Sortere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>
    <pageSetUpPr fitToPage="1"/>
  </sheetPr>
  <dimension ref="A1:T72"/>
  <sheetViews>
    <sheetView tabSelected="1" zoomScale="75" zoomScaleNormal="75" zoomScalePageLayoutView="0" workbookViewId="0" topLeftCell="A3">
      <selection activeCell="L13" sqref="L13"/>
    </sheetView>
  </sheetViews>
  <sheetFormatPr defaultColWidth="9.140625" defaultRowHeight="12.75"/>
  <cols>
    <col min="1" max="1" width="6.28125" style="0" customWidth="1"/>
    <col min="2" max="2" width="1.8515625" style="0" customWidth="1"/>
    <col min="3" max="3" width="27.7109375" style="0" customWidth="1"/>
    <col min="4" max="4" width="2.8515625" style="0" customWidth="1"/>
    <col min="5" max="5" width="5.7109375" style="0" customWidth="1"/>
    <col min="6" max="6" width="1.8515625" style="0" customWidth="1"/>
    <col min="7" max="7" width="5.7109375" style="0" customWidth="1"/>
    <col min="8" max="9" width="5.421875" style="0" customWidth="1"/>
    <col min="10" max="10" width="1.8515625" style="0" customWidth="1"/>
    <col min="11" max="11" width="12.28125" style="0" customWidth="1"/>
    <col min="12" max="12" width="1.8515625" style="0" customWidth="1"/>
    <col min="13" max="13" width="12.8515625" style="0" customWidth="1"/>
    <col min="14" max="14" width="1.8515625" style="0" customWidth="1"/>
    <col min="15" max="15" width="9.00390625" style="0" customWidth="1"/>
    <col min="16" max="16" width="1.8515625" style="0" customWidth="1"/>
    <col min="17" max="17" width="9.140625" style="0" customWidth="1"/>
    <col min="18" max="18" width="33.140625" style="0" customWidth="1"/>
    <col min="19" max="19" width="28.8515625" style="0" customWidth="1"/>
    <col min="20" max="20" width="13.7109375" style="0" customWidth="1"/>
  </cols>
  <sheetData>
    <row r="1" spans="1:19" ht="39.75" customHeight="1">
      <c r="A1" s="1" t="s">
        <v>0</v>
      </c>
      <c r="B1" s="1"/>
      <c r="C1" s="49" t="s">
        <v>30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2"/>
      <c r="Q1" s="3"/>
      <c r="R1" s="3"/>
      <c r="S1" s="3"/>
    </row>
    <row r="2" spans="1:19" ht="18.75" customHeight="1">
      <c r="A2" s="51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4"/>
      <c r="Q2" s="3"/>
      <c r="R2" s="3"/>
      <c r="S2" s="3"/>
    </row>
    <row r="3" spans="1:19" s="35" customFormat="1" ht="18.75" customHeight="1">
      <c r="A3" s="32"/>
      <c r="B3" s="33"/>
      <c r="C3" s="33" t="s">
        <v>23</v>
      </c>
      <c r="D3" s="33"/>
      <c r="E3" s="33" t="s">
        <v>16</v>
      </c>
      <c r="F3" s="33"/>
      <c r="G3" s="33" t="s">
        <v>17</v>
      </c>
      <c r="H3" s="33" t="s">
        <v>18</v>
      </c>
      <c r="I3" s="33" t="s">
        <v>19</v>
      </c>
      <c r="J3" s="33"/>
      <c r="K3" s="33" t="s">
        <v>20</v>
      </c>
      <c r="L3" s="33"/>
      <c r="M3" s="33" t="s">
        <v>21</v>
      </c>
      <c r="N3" s="33"/>
      <c r="O3" s="33" t="s">
        <v>22</v>
      </c>
      <c r="P3" s="4"/>
      <c r="Q3" s="34"/>
      <c r="R3" s="34"/>
      <c r="S3" s="34"/>
    </row>
    <row r="4" spans="1:19" ht="32.25" customHeight="1">
      <c r="A4" s="5">
        <v>1</v>
      </c>
      <c r="B4" s="5"/>
      <c r="C4" s="13" t="s">
        <v>3</v>
      </c>
      <c r="D4" s="6"/>
      <c r="E4" s="8">
        <v>19</v>
      </c>
      <c r="F4" s="8"/>
      <c r="G4" s="8">
        <v>16</v>
      </c>
      <c r="H4" s="8">
        <v>1</v>
      </c>
      <c r="I4" s="8">
        <v>2</v>
      </c>
      <c r="J4" s="8"/>
      <c r="K4" s="7">
        <f>1634+1775+1800+1774+1769+1800+2046+1756+2044+1749+1710+1929+1939+1998+1306+1924+1851+1975+1741</f>
        <v>34520</v>
      </c>
      <c r="L4" s="7"/>
      <c r="M4" s="11">
        <f>K4/190</f>
        <v>181.68421052631578</v>
      </c>
      <c r="N4" s="7"/>
      <c r="O4" s="15">
        <v>94</v>
      </c>
      <c r="P4" s="7"/>
      <c r="Q4" s="48"/>
      <c r="R4" s="48"/>
      <c r="S4" s="48"/>
    </row>
    <row r="5" spans="1:20" ht="27.75">
      <c r="A5" s="5">
        <v>2</v>
      </c>
      <c r="B5" s="10"/>
      <c r="C5" s="13" t="s">
        <v>1</v>
      </c>
      <c r="D5" s="6"/>
      <c r="E5" s="8">
        <v>18</v>
      </c>
      <c r="F5" s="8"/>
      <c r="G5" s="8">
        <v>16</v>
      </c>
      <c r="H5" s="8"/>
      <c r="I5" s="8">
        <v>2</v>
      </c>
      <c r="J5" s="8"/>
      <c r="K5" s="7">
        <f>1895+2171+1836+1946+2155+2023+2036+2001+1735+1950+2031+1859+1724+1957+1913+1555+2003+2354</f>
        <v>35144</v>
      </c>
      <c r="L5" s="7"/>
      <c r="M5" s="11">
        <f>K5/180</f>
        <v>195.24444444444444</v>
      </c>
      <c r="N5" s="7"/>
      <c r="O5" s="15">
        <v>92</v>
      </c>
      <c r="P5" s="9"/>
      <c r="Q5" s="3"/>
      <c r="R5" s="37" t="s">
        <v>24</v>
      </c>
      <c r="S5" s="38"/>
      <c r="T5" s="39" t="s">
        <v>25</v>
      </c>
    </row>
    <row r="6" spans="1:20" ht="27.75">
      <c r="A6" s="12">
        <v>3</v>
      </c>
      <c r="B6" s="12"/>
      <c r="C6" s="31" t="s">
        <v>10</v>
      </c>
      <c r="D6" s="36"/>
      <c r="E6" s="16">
        <v>20</v>
      </c>
      <c r="F6" s="16"/>
      <c r="G6" s="16">
        <v>14</v>
      </c>
      <c r="H6" s="16"/>
      <c r="I6" s="16">
        <v>6</v>
      </c>
      <c r="J6" s="16"/>
      <c r="K6" s="17">
        <f>1917+1901+1986+1858+1830+1741+1932+1866+1912+1927+1803+1890+1808+1620+1863+1941+1814+1918+1737+1747</f>
        <v>37011</v>
      </c>
      <c r="L6" s="17"/>
      <c r="M6" s="18">
        <f>K6/200</f>
        <v>185.055</v>
      </c>
      <c r="N6" s="17"/>
      <c r="O6" s="19">
        <v>91</v>
      </c>
      <c r="P6" s="7"/>
      <c r="Q6" s="3"/>
      <c r="R6" s="44" t="s">
        <v>31</v>
      </c>
      <c r="S6" s="45" t="s">
        <v>32</v>
      </c>
      <c r="T6" s="40">
        <v>256</v>
      </c>
    </row>
    <row r="7" spans="1:20" ht="27.75">
      <c r="A7" s="10">
        <v>4</v>
      </c>
      <c r="B7" s="10"/>
      <c r="C7" s="13" t="s">
        <v>4</v>
      </c>
      <c r="D7" s="6"/>
      <c r="E7" s="8">
        <v>18</v>
      </c>
      <c r="F7" s="8"/>
      <c r="G7" s="8">
        <v>13</v>
      </c>
      <c r="H7" s="8">
        <v>3</v>
      </c>
      <c r="I7" s="8">
        <v>2</v>
      </c>
      <c r="J7" s="8"/>
      <c r="K7" s="7">
        <f>1708+1791+1816+1946+1910+2097+1770+2170+1783+2062+1906+1824+1946+2110+1891+1961+1656+1823</f>
        <v>34170</v>
      </c>
      <c r="L7" s="7"/>
      <c r="M7" s="11">
        <f>K7/180</f>
        <v>189.83333333333334</v>
      </c>
      <c r="N7" s="7"/>
      <c r="O7" s="15">
        <v>81.5</v>
      </c>
      <c r="P7" s="7"/>
      <c r="Q7" s="3"/>
      <c r="R7" s="41"/>
      <c r="S7" s="22"/>
      <c r="T7" s="42"/>
    </row>
    <row r="8" spans="1:20" ht="27.75">
      <c r="A8" s="10">
        <v>5</v>
      </c>
      <c r="B8" s="10"/>
      <c r="C8" s="13" t="s">
        <v>2</v>
      </c>
      <c r="D8" s="6"/>
      <c r="E8" s="8">
        <v>19</v>
      </c>
      <c r="F8" s="8"/>
      <c r="G8" s="8">
        <v>13</v>
      </c>
      <c r="H8" s="8"/>
      <c r="I8" s="8">
        <v>6</v>
      </c>
      <c r="J8" s="8"/>
      <c r="K8" s="7">
        <f>1461+1508+1750+1967+1784+2028+1990+1566+1833+2112+2391+2047+1918+1749+1429+1776+1591+1624+2178</f>
        <v>34702</v>
      </c>
      <c r="L8" s="7"/>
      <c r="M8" s="11">
        <f>K8/190</f>
        <v>182.6421052631579</v>
      </c>
      <c r="N8" s="7"/>
      <c r="O8" s="15">
        <v>70</v>
      </c>
      <c r="P8" s="7"/>
      <c r="Q8" s="3"/>
      <c r="R8" s="37" t="s">
        <v>27</v>
      </c>
      <c r="S8" s="38"/>
      <c r="T8" s="39" t="s">
        <v>25</v>
      </c>
    </row>
    <row r="9" spans="1:20" ht="27.75">
      <c r="A9" s="10">
        <v>6</v>
      </c>
      <c r="B9" s="10"/>
      <c r="C9" s="13" t="s">
        <v>6</v>
      </c>
      <c r="D9" s="6"/>
      <c r="E9" s="8">
        <v>16</v>
      </c>
      <c r="F9" s="8"/>
      <c r="G9" s="8">
        <v>9</v>
      </c>
      <c r="H9" s="8"/>
      <c r="I9" s="8">
        <v>7</v>
      </c>
      <c r="J9" s="8"/>
      <c r="K9" s="7">
        <f>1668+1517+1673+1901+1670+1945+1774+1599+2023+1746+1847+1180+1450+2177+1700+1652</f>
        <v>27522</v>
      </c>
      <c r="L9" s="7"/>
      <c r="M9" s="11">
        <f>K9/160</f>
        <v>172.0125</v>
      </c>
      <c r="N9" s="7"/>
      <c r="O9" s="15">
        <v>57.5</v>
      </c>
      <c r="P9" s="7"/>
      <c r="Q9" s="3"/>
      <c r="R9" s="44" t="s">
        <v>33</v>
      </c>
      <c r="S9" s="45" t="s">
        <v>28</v>
      </c>
      <c r="T9" s="40">
        <v>1103</v>
      </c>
    </row>
    <row r="10" spans="1:20" ht="27.75">
      <c r="A10" s="10">
        <v>7</v>
      </c>
      <c r="B10" s="10"/>
      <c r="C10" s="13" t="s">
        <v>7</v>
      </c>
      <c r="D10" s="30"/>
      <c r="E10" s="14">
        <v>15</v>
      </c>
      <c r="F10" s="14"/>
      <c r="G10" s="14">
        <v>8</v>
      </c>
      <c r="H10" s="14"/>
      <c r="I10" s="14">
        <v>7</v>
      </c>
      <c r="J10" s="14"/>
      <c r="K10" s="7">
        <f>1528+1493+1517+1639+1617+1964+1709+1903+1639+1644+1695+1605+2009+1723+1422</f>
        <v>25107</v>
      </c>
      <c r="L10" s="7"/>
      <c r="M10" s="11">
        <f>K10/150</f>
        <v>167.38</v>
      </c>
      <c r="N10" s="7"/>
      <c r="O10" s="15">
        <v>49</v>
      </c>
      <c r="P10" s="7"/>
      <c r="Q10" s="3"/>
      <c r="R10" s="22"/>
      <c r="S10" s="22"/>
      <c r="T10" s="42"/>
    </row>
    <row r="11" spans="1:20" ht="27.75">
      <c r="A11" s="10">
        <v>8</v>
      </c>
      <c r="B11" s="10"/>
      <c r="C11" s="13" t="s">
        <v>12</v>
      </c>
      <c r="D11" s="6"/>
      <c r="E11" s="8">
        <v>15</v>
      </c>
      <c r="F11" s="8"/>
      <c r="G11" s="8">
        <v>7</v>
      </c>
      <c r="H11" s="8">
        <v>1</v>
      </c>
      <c r="I11" s="8">
        <v>7</v>
      </c>
      <c r="J11" s="8"/>
      <c r="K11" s="7">
        <f>1583+1700+1841+1691+1969+1510+1889+1788+1914+1871+1803+1792+1421+1816+1821</f>
        <v>26409</v>
      </c>
      <c r="L11" s="7"/>
      <c r="M11" s="11">
        <f>K11/150</f>
        <v>176.06</v>
      </c>
      <c r="N11" s="7"/>
      <c r="O11" s="15">
        <v>48</v>
      </c>
      <c r="P11" s="7"/>
      <c r="Q11" s="3"/>
      <c r="R11" s="37" t="s">
        <v>29</v>
      </c>
      <c r="S11" s="38"/>
      <c r="T11" s="39" t="s">
        <v>25</v>
      </c>
    </row>
    <row r="12" spans="1:20" ht="27.75">
      <c r="A12" s="10">
        <v>9</v>
      </c>
      <c r="B12" s="10"/>
      <c r="C12" s="13" t="s">
        <v>8</v>
      </c>
      <c r="D12" s="6"/>
      <c r="E12" s="8">
        <v>12</v>
      </c>
      <c r="F12" s="8"/>
      <c r="G12" s="8">
        <v>7</v>
      </c>
      <c r="H12" s="8">
        <v>1</v>
      </c>
      <c r="I12" s="8">
        <v>4</v>
      </c>
      <c r="J12" s="8"/>
      <c r="K12" s="7">
        <f>1628+1697+2049+1998+1520+1789+1474+1949+1721+1871+1742+1579</f>
        <v>21017</v>
      </c>
      <c r="L12" s="7"/>
      <c r="M12" s="11">
        <f>K12/120</f>
        <v>175.14166666666668</v>
      </c>
      <c r="N12" s="7"/>
      <c r="O12" s="15">
        <v>45</v>
      </c>
      <c r="P12" s="7"/>
      <c r="Q12" s="3"/>
      <c r="R12" s="46" t="s">
        <v>34</v>
      </c>
      <c r="S12" s="47"/>
      <c r="T12" s="40">
        <v>481</v>
      </c>
    </row>
    <row r="13" spans="1:20" ht="27.75">
      <c r="A13" s="10">
        <v>10</v>
      </c>
      <c r="B13" s="10"/>
      <c r="C13" s="20" t="s">
        <v>5</v>
      </c>
      <c r="D13" s="30"/>
      <c r="E13" s="14">
        <v>14</v>
      </c>
      <c r="F13" s="14"/>
      <c r="G13" s="14">
        <v>7</v>
      </c>
      <c r="H13" s="14"/>
      <c r="I13" s="14">
        <v>7</v>
      </c>
      <c r="J13" s="14"/>
      <c r="K13" s="7">
        <f>1412+1061+1360+1669+1666+1531+1373+1629+1539+1607+1475+1581+1512+1573</f>
        <v>20988</v>
      </c>
      <c r="L13" s="7"/>
      <c r="M13" s="11">
        <f>K13/140</f>
        <v>149.9142857142857</v>
      </c>
      <c r="N13" s="7"/>
      <c r="O13" s="15">
        <v>42</v>
      </c>
      <c r="P13" s="7"/>
      <c r="Q13" s="3"/>
      <c r="R13" s="22"/>
      <c r="S13" s="22"/>
      <c r="T13" s="43"/>
    </row>
    <row r="14" spans="1:20" ht="27.75">
      <c r="A14" s="10">
        <v>11</v>
      </c>
      <c r="B14" s="10"/>
      <c r="C14" s="20" t="s">
        <v>11</v>
      </c>
      <c r="D14" s="6"/>
      <c r="E14" s="8">
        <v>5</v>
      </c>
      <c r="F14" s="8"/>
      <c r="G14" s="8">
        <v>5</v>
      </c>
      <c r="H14" s="8"/>
      <c r="I14" s="8"/>
      <c r="J14" s="8"/>
      <c r="K14" s="7">
        <f>1953+1920+2000+2040+1890</f>
        <v>9803</v>
      </c>
      <c r="L14" s="7"/>
      <c r="M14" s="11">
        <f>K14/50</f>
        <v>196.06</v>
      </c>
      <c r="N14" s="7"/>
      <c r="O14" s="15">
        <v>27</v>
      </c>
      <c r="P14" s="7"/>
      <c r="Q14" s="3"/>
      <c r="R14" s="37" t="s">
        <v>26</v>
      </c>
      <c r="S14" s="38"/>
      <c r="T14" s="39" t="s">
        <v>25</v>
      </c>
    </row>
    <row r="15" spans="1:20" ht="27.75">
      <c r="A15" s="10">
        <v>12</v>
      </c>
      <c r="B15" s="10"/>
      <c r="C15" s="13" t="s">
        <v>9</v>
      </c>
      <c r="D15" s="6"/>
      <c r="E15" s="14">
        <v>8</v>
      </c>
      <c r="F15" s="14"/>
      <c r="G15" s="14">
        <v>3</v>
      </c>
      <c r="H15" s="14"/>
      <c r="I15" s="14">
        <v>5</v>
      </c>
      <c r="J15" s="14"/>
      <c r="K15" s="7">
        <f>1415+1562+1330+1460+1407+1471+1823+1795</f>
        <v>12263</v>
      </c>
      <c r="L15" s="7"/>
      <c r="M15" s="11">
        <f>K15/80</f>
        <v>153.2875</v>
      </c>
      <c r="N15" s="7"/>
      <c r="O15" s="15">
        <v>18</v>
      </c>
      <c r="P15" s="7"/>
      <c r="Q15" s="3"/>
      <c r="R15" s="46" t="s">
        <v>34</v>
      </c>
      <c r="S15" s="47"/>
      <c r="T15" s="40">
        <v>2178</v>
      </c>
    </row>
    <row r="16" spans="1:19" ht="27.75">
      <c r="A16" s="10">
        <v>13</v>
      </c>
      <c r="B16" s="10"/>
      <c r="C16" s="13" t="s">
        <v>15</v>
      </c>
      <c r="D16" s="30"/>
      <c r="E16" s="14">
        <v>4</v>
      </c>
      <c r="F16" s="14"/>
      <c r="G16" s="14">
        <v>2</v>
      </c>
      <c r="H16" s="14"/>
      <c r="I16" s="14">
        <v>2</v>
      </c>
      <c r="J16" s="14"/>
      <c r="K16" s="7">
        <f>1735+1962+1633+1846</f>
        <v>7176</v>
      </c>
      <c r="L16" s="7"/>
      <c r="M16" s="11">
        <f>K16/40</f>
        <v>179.4</v>
      </c>
      <c r="N16" s="7"/>
      <c r="O16" s="15">
        <v>15</v>
      </c>
      <c r="P16" s="7"/>
      <c r="Q16" s="3"/>
      <c r="R16" s="3"/>
      <c r="S16" s="3"/>
    </row>
    <row r="17" spans="1:19" ht="27.75">
      <c r="A17" s="10">
        <v>14</v>
      </c>
      <c r="B17" s="10"/>
      <c r="C17" s="13" t="s">
        <v>14</v>
      </c>
      <c r="D17" s="6"/>
      <c r="E17" s="8">
        <v>5</v>
      </c>
      <c r="F17" s="8"/>
      <c r="G17" s="8">
        <v>1</v>
      </c>
      <c r="H17" s="8"/>
      <c r="I17" s="8">
        <v>4</v>
      </c>
      <c r="J17" s="8"/>
      <c r="K17" s="7">
        <f>1292+1383+1355+1448+1568</f>
        <v>7046</v>
      </c>
      <c r="L17" s="7"/>
      <c r="M17" s="11">
        <f>K17/50</f>
        <v>140.92</v>
      </c>
      <c r="N17" s="7"/>
      <c r="O17" s="15">
        <v>8</v>
      </c>
      <c r="P17" s="7"/>
      <c r="Q17" s="3"/>
      <c r="R17" s="3"/>
      <c r="S17" s="3"/>
    </row>
    <row r="18" spans="1:19" ht="27.75">
      <c r="A18" s="10">
        <v>15</v>
      </c>
      <c r="B18" s="10"/>
      <c r="C18" s="13" t="s">
        <v>13</v>
      </c>
      <c r="D18" s="6"/>
      <c r="E18" s="8">
        <v>3</v>
      </c>
      <c r="F18" s="8"/>
      <c r="G18" s="8"/>
      <c r="H18" s="8"/>
      <c r="I18" s="8">
        <v>3</v>
      </c>
      <c r="J18" s="8"/>
      <c r="K18" s="7">
        <f>1425+1571+1487</f>
        <v>4483</v>
      </c>
      <c r="L18" s="7"/>
      <c r="M18" s="11">
        <f>K18/30</f>
        <v>149.43333333333334</v>
      </c>
      <c r="N18" s="7"/>
      <c r="O18" s="15">
        <v>1</v>
      </c>
      <c r="P18" s="7"/>
      <c r="Q18" s="3"/>
      <c r="R18" s="3"/>
      <c r="S18" s="3"/>
    </row>
    <row r="19" spans="1:19" ht="15" customHeight="1">
      <c r="A19" s="21"/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3"/>
      <c r="R19" s="3"/>
      <c r="S19" s="3"/>
    </row>
    <row r="20" spans="1:19" ht="18">
      <c r="A20" s="23"/>
      <c r="B20" s="23"/>
      <c r="C20" s="24"/>
      <c r="D20" s="24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3"/>
      <c r="R20" s="3"/>
      <c r="S20" s="3"/>
    </row>
    <row r="21" spans="1:19" ht="12.75">
      <c r="A21" s="26"/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3"/>
      <c r="R21" s="3"/>
      <c r="S21" s="3"/>
    </row>
    <row r="22" spans="1:19" ht="15">
      <c r="A22" s="26"/>
      <c r="B22" s="26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3"/>
      <c r="R22" s="3"/>
      <c r="S22" s="3"/>
    </row>
    <row r="23" spans="1:19" ht="15">
      <c r="A23" s="26"/>
      <c r="B23" s="26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3"/>
      <c r="R23" s="3"/>
      <c r="S23" s="3"/>
    </row>
    <row r="24" spans="1:19" ht="15">
      <c r="A24" s="29"/>
      <c r="B24" s="29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3"/>
      <c r="R24" s="3"/>
      <c r="S24" s="3"/>
    </row>
    <row r="25" spans="1:19" ht="15">
      <c r="A25" s="29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3"/>
      <c r="R25" s="3"/>
      <c r="S25" s="3"/>
    </row>
    <row r="26" spans="1:19" ht="15">
      <c r="A26" s="29"/>
      <c r="B26" s="29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3"/>
      <c r="R26" s="3"/>
      <c r="S26" s="3"/>
    </row>
    <row r="27" spans="1:19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3"/>
      <c r="R27" s="3"/>
      <c r="S27" s="3"/>
    </row>
    <row r="28" spans="1:19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8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ht="12.75">
      <c r="R62" s="3"/>
    </row>
    <row r="63" ht="12.75">
      <c r="R63" s="3"/>
    </row>
    <row r="64" ht="12.75">
      <c r="R64" s="3"/>
    </row>
    <row r="65" ht="12.75">
      <c r="R65" s="3"/>
    </row>
    <row r="66" ht="12.75">
      <c r="R66" s="3"/>
    </row>
    <row r="67" ht="12.75">
      <c r="R67" s="3"/>
    </row>
    <row r="68" ht="12.75">
      <c r="R68" s="3"/>
    </row>
    <row r="69" ht="12.75">
      <c r="R69" s="3"/>
    </row>
    <row r="70" ht="12.75">
      <c r="R70" s="3"/>
    </row>
    <row r="71" ht="12.75">
      <c r="R71" s="3"/>
    </row>
    <row r="72" ht="12.75">
      <c r="R72" s="3"/>
    </row>
  </sheetData>
  <sheetProtection/>
  <mergeCells count="5">
    <mergeCell ref="R12:S12"/>
    <mergeCell ref="R15:S15"/>
    <mergeCell ref="Q4:S4"/>
    <mergeCell ref="C1:O1"/>
    <mergeCell ref="A2:O2"/>
  </mergeCells>
  <printOptions/>
  <pageMargins left="0.5" right="0.17" top="0.44" bottom="0.42" header="0.4" footer="0.42"/>
  <pageSetup fitToHeight="1" fitToWidth="1"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Ingar Gabrielsen</dc:creator>
  <cp:keywords/>
  <dc:description/>
  <cp:lastModifiedBy>Your User Name</cp:lastModifiedBy>
  <cp:lastPrinted>2009-11-04T13:30:39Z</cp:lastPrinted>
  <dcterms:created xsi:type="dcterms:W3CDTF">1996-09-04T14:57:23Z</dcterms:created>
  <dcterms:modified xsi:type="dcterms:W3CDTF">2010-02-22T21:10:24Z</dcterms:modified>
  <cp:category/>
  <cp:version/>
  <cp:contentType/>
  <cp:contentStatus/>
</cp:coreProperties>
</file>